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一般公共预算" sheetId="1" r:id="rId1"/>
    <sheet name="政府性基金预算" sheetId="2" r:id="rId2"/>
  </sheets>
  <definedNames>
    <definedName name="_xlnm.Print_Titles" localSheetId="0">一般公共预算!$4:$4</definedName>
    <definedName name="_xlnm.Print_Titles" localSheetId="1">政府性基金预算!$4:$4</definedName>
    <definedName name="_xlnm.Print_Area" localSheetId="0">一般公共预算!$A$1:$J$32</definedName>
  </definedNames>
  <calcPr calcId="144525" calcMode="manual"/>
</workbook>
</file>

<file path=xl/sharedStrings.xml><?xml version="1.0" encoding="utf-8"?>
<sst xmlns="http://schemas.openxmlformats.org/spreadsheetml/2006/main" count="100" uniqueCount="79">
  <si>
    <t>附件1</t>
  </si>
  <si>
    <t>2022年越秀区一般公共预算收支总表（预算调整）</t>
  </si>
  <si>
    <t>单位：万元</t>
  </si>
  <si>
    <t>项目</t>
  </si>
  <si>
    <t>预算数</t>
  </si>
  <si>
    <t>第一次
预算调整</t>
  </si>
  <si>
    <t>第二次
预算调整</t>
  </si>
  <si>
    <t>调整后预算</t>
  </si>
  <si>
    <t>一、本级一般公共预算收入</t>
  </si>
  <si>
    <t>一、本级一般公共预算支出</t>
  </si>
  <si>
    <t>税收收入</t>
  </si>
  <si>
    <t>非税收入</t>
  </si>
  <si>
    <t>二、上级补助收入</t>
  </si>
  <si>
    <t>返还性收入</t>
  </si>
  <si>
    <t>一般性转移支付收入</t>
  </si>
  <si>
    <t>专项转移支付收入</t>
  </si>
  <si>
    <t>二、上解支出</t>
  </si>
  <si>
    <t>三、下级上解收入</t>
  </si>
  <si>
    <t>体制上解支出</t>
  </si>
  <si>
    <t>体制上解收入</t>
  </si>
  <si>
    <t>专项上解支出</t>
  </si>
  <si>
    <t>专项上解收入</t>
  </si>
  <si>
    <t>三、补助下级支出</t>
  </si>
  <si>
    <t>四、动用预算稳定调节基金</t>
  </si>
  <si>
    <t>返还性支出</t>
  </si>
  <si>
    <t>五、调入资金</t>
  </si>
  <si>
    <t>一般性转移支付支出</t>
  </si>
  <si>
    <t>政府性基金预算调入资金</t>
  </si>
  <si>
    <t>专项转移支付支岀</t>
  </si>
  <si>
    <t>国有资本经营预算调入资</t>
  </si>
  <si>
    <t>其他调入资金</t>
  </si>
  <si>
    <t>四、债务转贷支出</t>
  </si>
  <si>
    <t>六、债务转贷收入</t>
  </si>
  <si>
    <t>五、债务还本支出</t>
  </si>
  <si>
    <t>地方次府新增一般债券转贷收入</t>
  </si>
  <si>
    <t>六、调出资金</t>
  </si>
  <si>
    <t>地方政府再融资债券转贷收入</t>
  </si>
  <si>
    <t>地方政府向外国政府和国际组织借款转贷收入</t>
  </si>
  <si>
    <t>七、补充预算周转金</t>
  </si>
  <si>
    <t>八、安排预算稳定调节基金</t>
  </si>
  <si>
    <t>七、接受其他地区援助收入</t>
  </si>
  <si>
    <t>九、援助其他地区支出</t>
  </si>
  <si>
    <t>当年支出小计</t>
  </si>
  <si>
    <t>八、上年结转收入</t>
  </si>
  <si>
    <t>结转下年支出</t>
  </si>
  <si>
    <t>收入总计</t>
  </si>
  <si>
    <t>支出总计</t>
  </si>
  <si>
    <t>附件2</t>
  </si>
  <si>
    <t>2022年越秀区政府性基金预算收支总表（预算调整）</t>
  </si>
  <si>
    <t>一、本级政府性基金收入</t>
  </si>
  <si>
    <t>一、本级政府性基金支出</t>
  </si>
  <si>
    <t>港口建设费收入</t>
  </si>
  <si>
    <t>文化旅游体育与传媒支出</t>
  </si>
  <si>
    <t>国家电影事业发展专项资金收入</t>
  </si>
  <si>
    <t>社会保障和就业支出</t>
  </si>
  <si>
    <t>国有土地收益基金收入</t>
  </si>
  <si>
    <t>城乡社区支出</t>
  </si>
  <si>
    <t>农业土地开发资金收入</t>
  </si>
  <si>
    <t>农林水支出</t>
  </si>
  <si>
    <t>国有土地使用权出让收入</t>
  </si>
  <si>
    <t>交通运输支出</t>
  </si>
  <si>
    <t>彩票公益金收入</t>
  </si>
  <si>
    <t>其他支出</t>
  </si>
  <si>
    <t>城市基础设施配套费收入</t>
  </si>
  <si>
    <t>债务付息支出</t>
  </si>
  <si>
    <t>车辆通行费</t>
  </si>
  <si>
    <t>债务发行费用支出</t>
  </si>
  <si>
    <t>污水处理费收入</t>
  </si>
  <si>
    <t>彩票发行机构和彩票销售机构的业务费用</t>
  </si>
  <si>
    <t>其他政府性基金收入</t>
  </si>
  <si>
    <t>专项债券对应项目专项收入</t>
  </si>
  <si>
    <t>二、补助下级支出</t>
  </si>
  <si>
    <t>三、债务转贷收入</t>
  </si>
  <si>
    <t>三、上解支出</t>
  </si>
  <si>
    <t>四、调入资金</t>
  </si>
  <si>
    <t>四、调出资金</t>
  </si>
  <si>
    <t>六、债务转贷支出</t>
  </si>
  <si>
    <t>本年支出小计</t>
  </si>
  <si>
    <t>五、上年结转收入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</si>
</sst>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0"/>
      <name val="Arial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5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方正小标宋简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29" fillId="21" borderId="4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3" fontId="6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 indent="2"/>
    </xf>
    <xf numFmtId="3" fontId="7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2" fillId="0" borderId="1" xfId="0" applyFont="1" applyBorder="1" applyAlignment="1">
      <alignment horizontal="left" vertical="center" indent="3"/>
    </xf>
    <xf numFmtId="0" fontId="2" fillId="0" borderId="1" xfId="0" applyFont="1" applyBorder="1" applyAlignment="1">
      <alignment horizontal="left" vertical="center" indent="5"/>
    </xf>
    <xf numFmtId="0" fontId="2" fillId="0" borderId="1" xfId="0" applyFont="1" applyBorder="1" applyAlignment="1">
      <alignment horizontal="left" wrapText="1" indent="2"/>
    </xf>
    <xf numFmtId="0" fontId="2" fillId="0" borderId="1" xfId="0" applyFont="1" applyBorder="1" applyAlignment="1">
      <alignment horizontal="left" vertical="center" indent="1"/>
    </xf>
    <xf numFmtId="0" fontId="9" fillId="0" borderId="0" xfId="0" applyFont="1" applyAlignment="1">
      <alignment vertical="top"/>
    </xf>
    <xf numFmtId="4" fontId="10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vertical="center"/>
    </xf>
    <xf numFmtId="10" fontId="11" fillId="0" borderId="0" xfId="11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36"/>
  <sheetViews>
    <sheetView tabSelected="1" workbookViewId="0">
      <selection activeCell="R16" sqref="R16"/>
    </sheetView>
  </sheetViews>
  <sheetFormatPr defaultColWidth="10.2857142857143" defaultRowHeight="12"/>
  <cols>
    <col min="1" max="1" width="25.7142857142857" style="3" customWidth="1"/>
    <col min="2" max="5" width="12.7142857142857" style="3" customWidth="1"/>
    <col min="6" max="6" width="25.7142857142857" style="3" customWidth="1"/>
    <col min="7" max="10" width="12.7142857142857" style="3" customWidth="1"/>
    <col min="11" max="13" width="10.2857142857143" style="3"/>
    <col min="14" max="14" width="10.1428571428571" style="3" customWidth="1"/>
    <col min="15" max="16384" width="10.2857142857143" style="3"/>
  </cols>
  <sheetData>
    <row r="1" s="1" customFormat="1" ht="14.25" spans="1:1">
      <c r="A1" s="4" t="s">
        <v>0</v>
      </c>
    </row>
    <row r="2" ht="24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9:10">
      <c r="I3" s="15"/>
      <c r="J3" s="15" t="s">
        <v>2</v>
      </c>
    </row>
    <row r="4" s="2" customFormat="1" ht="33" spans="1:18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6" t="s">
        <v>3</v>
      </c>
      <c r="G4" s="6" t="s">
        <v>4</v>
      </c>
      <c r="H4" s="7" t="s">
        <v>5</v>
      </c>
      <c r="I4" s="7" t="s">
        <v>6</v>
      </c>
      <c r="J4" s="6" t="s">
        <v>7</v>
      </c>
      <c r="L4" s="22"/>
      <c r="M4" s="22"/>
      <c r="N4" s="22"/>
      <c r="O4" s="22"/>
      <c r="P4" s="22"/>
      <c r="Q4" s="22"/>
      <c r="R4" s="22"/>
    </row>
    <row r="5" s="3" customFormat="1" ht="24" customHeight="1" spans="1:20">
      <c r="A5" s="8" t="s">
        <v>8</v>
      </c>
      <c r="B5" s="9">
        <f>SUM(B6:B7)</f>
        <v>578000</v>
      </c>
      <c r="C5" s="9"/>
      <c r="D5" s="9">
        <f>SUM(D6:D7)</f>
        <v>-44412</v>
      </c>
      <c r="E5" s="9">
        <f>B5+C5+D5</f>
        <v>533588</v>
      </c>
      <c r="F5" s="8" t="s">
        <v>9</v>
      </c>
      <c r="G5" s="9">
        <v>1123944</v>
      </c>
      <c r="H5" s="9">
        <v>273722</v>
      </c>
      <c r="I5" s="9">
        <f>-17000-3000</f>
        <v>-20000</v>
      </c>
      <c r="J5" s="9">
        <f>G5+H5+I5</f>
        <v>1377666</v>
      </c>
      <c r="K5" s="23"/>
      <c r="L5" s="23"/>
      <c r="M5" s="23"/>
      <c r="N5" s="23"/>
      <c r="O5" s="23"/>
      <c r="P5" s="23"/>
      <c r="Q5" s="24"/>
      <c r="R5" s="24"/>
      <c r="S5" s="23"/>
      <c r="T5" s="23"/>
    </row>
    <row r="6" s="3" customFormat="1" ht="24" customHeight="1" spans="1:20">
      <c r="A6" s="12" t="s">
        <v>10</v>
      </c>
      <c r="B6" s="11">
        <v>415875</v>
      </c>
      <c r="C6" s="11"/>
      <c r="D6" s="11">
        <f>-24412-13000-1500</f>
        <v>-38912</v>
      </c>
      <c r="E6" s="11">
        <f>B6+C6+D6</f>
        <v>376963</v>
      </c>
      <c r="F6" s="12"/>
      <c r="G6" s="11"/>
      <c r="H6" s="11"/>
      <c r="I6" s="11"/>
      <c r="J6" s="11"/>
      <c r="K6" s="23"/>
      <c r="L6" s="23"/>
      <c r="M6" s="23"/>
      <c r="N6" s="23"/>
      <c r="O6" s="23"/>
      <c r="P6" s="23"/>
      <c r="Q6" s="24"/>
      <c r="R6" s="24"/>
      <c r="S6" s="23"/>
      <c r="T6" s="23"/>
    </row>
    <row r="7" s="3" customFormat="1" ht="24" customHeight="1" spans="1:20">
      <c r="A7" s="12" t="s">
        <v>11</v>
      </c>
      <c r="B7" s="11">
        <v>162125</v>
      </c>
      <c r="C7" s="11"/>
      <c r="D7" s="11">
        <f>-4000-1500</f>
        <v>-5500</v>
      </c>
      <c r="E7" s="11">
        <f>B7+C7+D7</f>
        <v>156625</v>
      </c>
      <c r="F7" s="17"/>
      <c r="G7" s="11"/>
      <c r="H7" s="11"/>
      <c r="I7" s="11"/>
      <c r="J7" s="11"/>
      <c r="K7" s="23"/>
      <c r="L7" s="23"/>
      <c r="M7" s="23"/>
      <c r="N7" s="23"/>
      <c r="O7" s="23"/>
      <c r="P7" s="23"/>
      <c r="Q7" s="24"/>
      <c r="R7" s="24"/>
      <c r="S7" s="23"/>
      <c r="T7" s="23"/>
    </row>
    <row r="8" s="3" customFormat="1" ht="24" customHeight="1" spans="1:20">
      <c r="A8" s="13"/>
      <c r="B8" s="11"/>
      <c r="C8" s="11"/>
      <c r="D8" s="11"/>
      <c r="E8" s="11"/>
      <c r="F8" s="18"/>
      <c r="G8" s="11"/>
      <c r="H8" s="11"/>
      <c r="I8" s="11"/>
      <c r="J8" s="11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="3" customFormat="1" ht="24" customHeight="1" spans="1:14">
      <c r="A9" s="8" t="s">
        <v>12</v>
      </c>
      <c r="B9" s="9">
        <f>SUM(B10:B12)</f>
        <v>608000</v>
      </c>
      <c r="C9" s="9">
        <f>SUM(C10:C12)</f>
        <v>253722</v>
      </c>
      <c r="D9" s="9">
        <f>SUM(D10:D12)</f>
        <v>24412</v>
      </c>
      <c r="E9" s="9">
        <f t="shared" ref="E8:E32" si="0">B9+C9+D9</f>
        <v>886134</v>
      </c>
      <c r="F9" s="12"/>
      <c r="G9" s="11"/>
      <c r="H9" s="11"/>
      <c r="I9" s="11"/>
      <c r="J9" s="11"/>
      <c r="N9" s="23"/>
    </row>
    <row r="10" s="3" customFormat="1" ht="24" customHeight="1" spans="1:14">
      <c r="A10" s="12" t="s">
        <v>13</v>
      </c>
      <c r="B10" s="11">
        <v>100061</v>
      </c>
      <c r="C10" s="11"/>
      <c r="D10" s="11"/>
      <c r="E10" s="11">
        <f t="shared" si="0"/>
        <v>100061</v>
      </c>
      <c r="F10" s="12"/>
      <c r="G10" s="11"/>
      <c r="H10" s="11"/>
      <c r="I10" s="11"/>
      <c r="J10" s="11"/>
      <c r="N10" s="23"/>
    </row>
    <row r="11" s="3" customFormat="1" ht="24" customHeight="1" spans="1:14">
      <c r="A11" s="12" t="s">
        <v>14</v>
      </c>
      <c r="B11" s="11">
        <v>485902</v>
      </c>
      <c r="C11" s="11">
        <v>253722</v>
      </c>
      <c r="D11" s="11">
        <v>24412</v>
      </c>
      <c r="E11" s="11">
        <f t="shared" si="0"/>
        <v>764036</v>
      </c>
      <c r="F11" s="12"/>
      <c r="G11" s="11"/>
      <c r="H11" s="11"/>
      <c r="I11" s="11"/>
      <c r="J11" s="11"/>
      <c r="N11" s="23"/>
    </row>
    <row r="12" s="3" customFormat="1" ht="24" customHeight="1" spans="1:14">
      <c r="A12" s="12" t="s">
        <v>15</v>
      </c>
      <c r="B12" s="11">
        <v>22037</v>
      </c>
      <c r="C12" s="11"/>
      <c r="D12" s="11"/>
      <c r="E12" s="11">
        <f t="shared" si="0"/>
        <v>22037</v>
      </c>
      <c r="F12" s="13"/>
      <c r="G12" s="11"/>
      <c r="H12" s="11"/>
      <c r="I12" s="11"/>
      <c r="J12" s="11"/>
      <c r="N12" s="23"/>
    </row>
    <row r="13" s="3" customFormat="1" ht="24" customHeight="1" spans="1:10">
      <c r="A13" s="13"/>
      <c r="B13" s="11"/>
      <c r="C13" s="11"/>
      <c r="D13" s="11"/>
      <c r="E13" s="11"/>
      <c r="F13" s="8" t="s">
        <v>16</v>
      </c>
      <c r="G13" s="9">
        <v>136440</v>
      </c>
      <c r="H13" s="9"/>
      <c r="I13" s="9"/>
      <c r="J13" s="9">
        <f t="shared" ref="J13:J19" si="1">G13+H13+I13</f>
        <v>136440</v>
      </c>
    </row>
    <row r="14" s="3" customFormat="1" ht="24" customHeight="1" spans="1:10">
      <c r="A14" s="8" t="s">
        <v>17</v>
      </c>
      <c r="B14" s="9">
        <f>SUM(B15:B16)</f>
        <v>0</v>
      </c>
      <c r="C14" s="9"/>
      <c r="D14" s="9"/>
      <c r="E14" s="9">
        <f t="shared" si="0"/>
        <v>0</v>
      </c>
      <c r="F14" s="12" t="s">
        <v>18</v>
      </c>
      <c r="G14" s="11">
        <v>16929</v>
      </c>
      <c r="H14" s="11"/>
      <c r="I14" s="11"/>
      <c r="J14" s="11">
        <f t="shared" si="1"/>
        <v>16929</v>
      </c>
    </row>
    <row r="15" s="3" customFormat="1" ht="24" customHeight="1" spans="1:10">
      <c r="A15" s="12" t="s">
        <v>19</v>
      </c>
      <c r="B15" s="11">
        <v>0</v>
      </c>
      <c r="C15" s="11"/>
      <c r="D15" s="11"/>
      <c r="E15" s="11">
        <f t="shared" si="0"/>
        <v>0</v>
      </c>
      <c r="F15" s="12" t="s">
        <v>20</v>
      </c>
      <c r="G15" s="11">
        <v>119511</v>
      </c>
      <c r="H15" s="11"/>
      <c r="I15" s="11"/>
      <c r="J15" s="11">
        <f t="shared" si="1"/>
        <v>119511</v>
      </c>
    </row>
    <row r="16" s="3" customFormat="1" ht="24" customHeight="1" spans="1:10">
      <c r="A16" s="12" t="s">
        <v>21</v>
      </c>
      <c r="B16" s="11">
        <v>0</v>
      </c>
      <c r="C16" s="11"/>
      <c r="D16" s="11"/>
      <c r="E16" s="11">
        <f t="shared" si="0"/>
        <v>0</v>
      </c>
      <c r="F16" s="8" t="s">
        <v>22</v>
      </c>
      <c r="G16" s="9">
        <v>0</v>
      </c>
      <c r="H16" s="9"/>
      <c r="I16" s="9"/>
      <c r="J16" s="9">
        <f t="shared" si="1"/>
        <v>0</v>
      </c>
    </row>
    <row r="17" s="3" customFormat="1" ht="24" customHeight="1" spans="1:10">
      <c r="A17" s="8" t="s">
        <v>23</v>
      </c>
      <c r="B17" s="9">
        <v>0</v>
      </c>
      <c r="C17" s="9"/>
      <c r="D17" s="9">
        <v>26249</v>
      </c>
      <c r="E17" s="9">
        <f t="shared" si="0"/>
        <v>26249</v>
      </c>
      <c r="F17" s="12" t="s">
        <v>24</v>
      </c>
      <c r="G17" s="11">
        <v>0</v>
      </c>
      <c r="H17" s="11"/>
      <c r="I17" s="11"/>
      <c r="J17" s="11">
        <f t="shared" si="1"/>
        <v>0</v>
      </c>
    </row>
    <row r="18" s="3" customFormat="1" ht="24" customHeight="1" spans="1:10">
      <c r="A18" s="8" t="s">
        <v>25</v>
      </c>
      <c r="B18" s="9">
        <f>SUM(B19:B21)</f>
        <v>27600</v>
      </c>
      <c r="C18" s="9"/>
      <c r="D18" s="9">
        <f>SUM(D19:D21)</f>
        <v>-26249</v>
      </c>
      <c r="E18" s="9">
        <f t="shared" si="0"/>
        <v>1351</v>
      </c>
      <c r="F18" s="12" t="s">
        <v>26</v>
      </c>
      <c r="G18" s="11">
        <v>0</v>
      </c>
      <c r="H18" s="11"/>
      <c r="I18" s="11"/>
      <c r="J18" s="11">
        <f t="shared" si="1"/>
        <v>0</v>
      </c>
    </row>
    <row r="19" s="3" customFormat="1" ht="24" customHeight="1" spans="1:10">
      <c r="A19" s="12" t="s">
        <v>27</v>
      </c>
      <c r="B19" s="11">
        <v>26249</v>
      </c>
      <c r="C19" s="11"/>
      <c r="D19" s="11">
        <v>-26249</v>
      </c>
      <c r="E19" s="11">
        <f t="shared" si="0"/>
        <v>0</v>
      </c>
      <c r="F19" s="12" t="s">
        <v>28</v>
      </c>
      <c r="G19" s="11">
        <v>0</v>
      </c>
      <c r="H19" s="11"/>
      <c r="I19" s="11"/>
      <c r="J19" s="11">
        <f t="shared" si="1"/>
        <v>0</v>
      </c>
    </row>
    <row r="20" s="3" customFormat="1" ht="24" customHeight="1" spans="1:10">
      <c r="A20" s="12" t="s">
        <v>29</v>
      </c>
      <c r="B20" s="11">
        <v>1351</v>
      </c>
      <c r="C20" s="11"/>
      <c r="D20" s="11"/>
      <c r="E20" s="11">
        <f t="shared" si="0"/>
        <v>1351</v>
      </c>
      <c r="F20" s="13"/>
      <c r="G20" s="11"/>
      <c r="H20" s="11"/>
      <c r="I20" s="11"/>
      <c r="J20" s="11"/>
    </row>
    <row r="21" s="3" customFormat="1" ht="24" customHeight="1" spans="1:10">
      <c r="A21" s="12" t="s">
        <v>30</v>
      </c>
      <c r="B21" s="11">
        <v>0</v>
      </c>
      <c r="C21" s="11"/>
      <c r="D21" s="11"/>
      <c r="E21" s="11">
        <f t="shared" si="0"/>
        <v>0</v>
      </c>
      <c r="F21" s="8" t="s">
        <v>31</v>
      </c>
      <c r="G21" s="9">
        <v>0</v>
      </c>
      <c r="H21" s="9"/>
      <c r="I21" s="9"/>
      <c r="J21" s="9">
        <f t="shared" ref="J21:J23" si="2">G21+H21+I21</f>
        <v>0</v>
      </c>
    </row>
    <row r="22" s="3" customFormat="1" ht="24" customHeight="1" spans="1:10">
      <c r="A22" s="8" t="s">
        <v>32</v>
      </c>
      <c r="B22" s="9">
        <f>SUM(B23:B25)</f>
        <v>40000</v>
      </c>
      <c r="C22" s="9">
        <f>SUM(C23:C25)</f>
        <v>20000</v>
      </c>
      <c r="D22" s="9"/>
      <c r="E22" s="9">
        <f t="shared" si="0"/>
        <v>60000</v>
      </c>
      <c r="F22" s="8" t="s">
        <v>33</v>
      </c>
      <c r="G22" s="9">
        <v>0</v>
      </c>
      <c r="H22" s="9"/>
      <c r="I22" s="9"/>
      <c r="J22" s="9">
        <f t="shared" si="2"/>
        <v>0</v>
      </c>
    </row>
    <row r="23" s="3" customFormat="1" ht="24" customHeight="1" spans="1:10">
      <c r="A23" s="19" t="s">
        <v>34</v>
      </c>
      <c r="B23" s="11">
        <v>40000</v>
      </c>
      <c r="C23" s="11">
        <v>20000</v>
      </c>
      <c r="D23" s="11"/>
      <c r="E23" s="11">
        <f t="shared" si="0"/>
        <v>60000</v>
      </c>
      <c r="F23" s="8" t="s">
        <v>35</v>
      </c>
      <c r="G23" s="9">
        <v>0</v>
      </c>
      <c r="H23" s="9"/>
      <c r="I23" s="9"/>
      <c r="J23" s="9">
        <f t="shared" si="2"/>
        <v>0</v>
      </c>
    </row>
    <row r="24" s="3" customFormat="1" ht="24" customHeight="1" spans="1:10">
      <c r="A24" s="10" t="s">
        <v>36</v>
      </c>
      <c r="B24" s="11">
        <v>0</v>
      </c>
      <c r="C24" s="11"/>
      <c r="D24" s="11"/>
      <c r="E24" s="11">
        <f t="shared" si="0"/>
        <v>0</v>
      </c>
      <c r="F24" s="13"/>
      <c r="G24" s="11"/>
      <c r="H24" s="11"/>
      <c r="I24" s="11"/>
      <c r="J24" s="11"/>
    </row>
    <row r="25" s="3" customFormat="1" ht="24" customHeight="1" spans="1:10">
      <c r="A25" s="19" t="s">
        <v>37</v>
      </c>
      <c r="B25" s="11">
        <v>0</v>
      </c>
      <c r="C25" s="11"/>
      <c r="D25" s="11"/>
      <c r="E25" s="11">
        <f t="shared" si="0"/>
        <v>0</v>
      </c>
      <c r="F25" s="8" t="s">
        <v>38</v>
      </c>
      <c r="G25" s="9">
        <v>0</v>
      </c>
      <c r="H25" s="9"/>
      <c r="I25" s="9"/>
      <c r="J25" s="9">
        <f t="shared" ref="J25:J27" si="3">G25+H25+I25</f>
        <v>0</v>
      </c>
    </row>
    <row r="26" s="3" customFormat="1" ht="24" customHeight="1" spans="1:10">
      <c r="A26" s="13"/>
      <c r="B26" s="11"/>
      <c r="C26" s="11"/>
      <c r="D26" s="11"/>
      <c r="E26" s="11"/>
      <c r="F26" s="8" t="s">
        <v>39</v>
      </c>
      <c r="G26" s="9">
        <v>0</v>
      </c>
      <c r="H26" s="9"/>
      <c r="I26" s="9"/>
      <c r="J26" s="9">
        <f t="shared" si="3"/>
        <v>0</v>
      </c>
    </row>
    <row r="27" s="3" customFormat="1" ht="24" customHeight="1" spans="1:10">
      <c r="A27" s="8" t="s">
        <v>40</v>
      </c>
      <c r="B27" s="9">
        <v>0</v>
      </c>
      <c r="C27" s="9"/>
      <c r="D27" s="9"/>
      <c r="E27" s="9">
        <f t="shared" si="0"/>
        <v>0</v>
      </c>
      <c r="F27" s="8" t="s">
        <v>41</v>
      </c>
      <c r="G27" s="9">
        <v>0</v>
      </c>
      <c r="H27" s="9"/>
      <c r="I27" s="9"/>
      <c r="J27" s="9">
        <f t="shared" si="3"/>
        <v>0</v>
      </c>
    </row>
    <row r="28" s="3" customFormat="1" ht="24" customHeight="1" spans="1:10">
      <c r="A28" s="13"/>
      <c r="B28" s="11"/>
      <c r="C28" s="11"/>
      <c r="D28" s="11"/>
      <c r="E28" s="11"/>
      <c r="F28" s="13"/>
      <c r="G28" s="11"/>
      <c r="H28" s="11"/>
      <c r="I28" s="11"/>
      <c r="J28" s="11"/>
    </row>
    <row r="29" s="3" customFormat="1" ht="24" customHeight="1" spans="1:10">
      <c r="A29" s="13"/>
      <c r="B29" s="11"/>
      <c r="C29" s="11"/>
      <c r="D29" s="11"/>
      <c r="E29" s="11"/>
      <c r="F29" s="14" t="s">
        <v>42</v>
      </c>
      <c r="G29" s="9">
        <v>1260384</v>
      </c>
      <c r="H29" s="9"/>
      <c r="I29" s="9"/>
      <c r="J29" s="9">
        <f>J5+J13+J16+J21+J22+J23+J25+J26+J27</f>
        <v>1514106</v>
      </c>
    </row>
    <row r="30" s="3" customFormat="1" ht="24" customHeight="1" spans="1:10">
      <c r="A30" s="8" t="s">
        <v>43</v>
      </c>
      <c r="B30" s="9">
        <v>6784</v>
      </c>
      <c r="C30" s="9"/>
      <c r="D30" s="9"/>
      <c r="E30" s="9">
        <f t="shared" si="0"/>
        <v>6784</v>
      </c>
      <c r="F30" s="20" t="s">
        <v>44</v>
      </c>
      <c r="G30" s="9">
        <v>0</v>
      </c>
      <c r="H30" s="9"/>
      <c r="I30" s="9"/>
      <c r="J30" s="9">
        <f>G30+H30+I30</f>
        <v>0</v>
      </c>
    </row>
    <row r="31" s="3" customFormat="1" ht="24" customHeight="1" spans="1:10">
      <c r="A31" s="13"/>
      <c r="B31" s="11"/>
      <c r="C31" s="11"/>
      <c r="D31" s="11"/>
      <c r="E31" s="11"/>
      <c r="F31" s="13"/>
      <c r="G31" s="11"/>
      <c r="H31" s="11"/>
      <c r="I31" s="11"/>
      <c r="J31" s="11"/>
    </row>
    <row r="32" s="3" customFormat="1" ht="24" customHeight="1" spans="1:10">
      <c r="A32" s="14" t="s">
        <v>45</v>
      </c>
      <c r="B32" s="9">
        <f>B5+B9+B14+B17+B18+B22+B27+B30</f>
        <v>1260384</v>
      </c>
      <c r="C32" s="9">
        <f>C5+C9+C14+C17+C18+C22+C27+C30</f>
        <v>273722</v>
      </c>
      <c r="D32" s="9">
        <f>D5+D9+D14+D17+D18+D22+D27+D30</f>
        <v>-20000</v>
      </c>
      <c r="E32" s="9">
        <f>E5+E9+E14+E17+E18+E22+E27+E30</f>
        <v>1514106</v>
      </c>
      <c r="F32" s="14" t="s">
        <v>46</v>
      </c>
      <c r="G32" s="9">
        <f t="shared" ref="G32:J32" si="4">G5+G13+G16+G21+G22+G23+G25+G26+G27+G30</f>
        <v>1260384</v>
      </c>
      <c r="H32" s="9">
        <f t="shared" si="4"/>
        <v>273722</v>
      </c>
      <c r="I32" s="9">
        <f t="shared" si="4"/>
        <v>-20000</v>
      </c>
      <c r="J32" s="9">
        <f t="shared" si="4"/>
        <v>1514106</v>
      </c>
    </row>
    <row r="34" ht="13.5" spans="1:1">
      <c r="A34" s="21"/>
    </row>
    <row r="36" ht="19.5" spans="1:1">
      <c r="A36" s="16"/>
    </row>
  </sheetData>
  <mergeCells count="1">
    <mergeCell ref="A2:J2"/>
  </mergeCells>
  <printOptions horizontalCentered="1"/>
  <pageMargins left="0.751388888888889" right="0.751388888888889" top="1" bottom="1" header="0.5" footer="0.5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30"/>
  <sheetViews>
    <sheetView workbookViewId="0">
      <selection activeCell="B8" sqref="B8"/>
    </sheetView>
  </sheetViews>
  <sheetFormatPr defaultColWidth="10.2857142857143" defaultRowHeight="12"/>
  <cols>
    <col min="1" max="1" width="25.7142857142857" style="3" customWidth="1"/>
    <col min="2" max="5" width="12.7142857142857" style="3" customWidth="1"/>
    <col min="6" max="6" width="25.7142857142857" style="3" customWidth="1"/>
    <col min="7" max="10" width="12.7142857142857" style="3" customWidth="1"/>
    <col min="11" max="16384" width="10.2857142857143" style="3"/>
  </cols>
  <sheetData>
    <row r="1" s="1" customFormat="1" ht="14.25" spans="1:1">
      <c r="A1" s="4" t="s">
        <v>47</v>
      </c>
    </row>
    <row r="2" ht="24" spans="1:10">
      <c r="A2" s="5" t="s">
        <v>48</v>
      </c>
      <c r="B2" s="5"/>
      <c r="C2" s="5"/>
      <c r="D2" s="5"/>
      <c r="E2" s="5"/>
      <c r="F2" s="5"/>
      <c r="G2" s="5"/>
      <c r="H2" s="5"/>
      <c r="I2" s="5"/>
      <c r="J2" s="5"/>
    </row>
    <row r="3" spans="9:10">
      <c r="I3" s="15"/>
      <c r="J3" s="15" t="s">
        <v>2</v>
      </c>
    </row>
    <row r="4" s="2" customFormat="1" ht="33" spans="1:10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6" t="s">
        <v>3</v>
      </c>
      <c r="G4" s="6" t="s">
        <v>4</v>
      </c>
      <c r="H4" s="7" t="s">
        <v>5</v>
      </c>
      <c r="I4" s="7" t="s">
        <v>6</v>
      </c>
      <c r="J4" s="6" t="s">
        <v>7</v>
      </c>
    </row>
    <row r="5" s="3" customFormat="1" ht="24" customHeight="1" spans="1:10">
      <c r="A5" s="8" t="s">
        <v>49</v>
      </c>
      <c r="B5" s="9">
        <f>SUM(B6:B17)</f>
        <v>41730</v>
      </c>
      <c r="C5" s="9"/>
      <c r="D5" s="9">
        <f>SUM(D6:D17)</f>
        <v>-38809</v>
      </c>
      <c r="E5" s="9">
        <f>SUM(E6:E17)</f>
        <v>2921</v>
      </c>
      <c r="F5" s="8" t="s">
        <v>50</v>
      </c>
      <c r="G5" s="9">
        <f t="shared" ref="G5:J5" si="0">SUM(G6:G13)</f>
        <v>74583</v>
      </c>
      <c r="H5" s="9"/>
      <c r="I5" s="9">
        <f t="shared" si="0"/>
        <v>1140</v>
      </c>
      <c r="J5" s="9">
        <f t="shared" si="0"/>
        <v>75723</v>
      </c>
    </row>
    <row r="6" s="3" customFormat="1" ht="24" customHeight="1" spans="1:10">
      <c r="A6" s="10" t="s">
        <v>51</v>
      </c>
      <c r="B6" s="11">
        <v>0</v>
      </c>
      <c r="C6" s="11"/>
      <c r="D6" s="11"/>
      <c r="E6" s="11">
        <f t="shared" ref="E5:E20" si="1">SUM(B6:D6)</f>
        <v>0</v>
      </c>
      <c r="F6" s="10" t="s">
        <v>52</v>
      </c>
      <c r="G6" s="11">
        <v>0</v>
      </c>
      <c r="H6" s="11"/>
      <c r="I6" s="11"/>
      <c r="J6" s="11">
        <f t="shared" ref="J5:J13" si="2">SUM(G6:I6)</f>
        <v>0</v>
      </c>
    </row>
    <row r="7" s="3" customFormat="1" ht="24" customHeight="1" spans="1:10">
      <c r="A7" s="10" t="s">
        <v>53</v>
      </c>
      <c r="B7" s="11">
        <v>0</v>
      </c>
      <c r="C7" s="11"/>
      <c r="D7" s="11"/>
      <c r="E7" s="11">
        <f t="shared" si="1"/>
        <v>0</v>
      </c>
      <c r="F7" s="12" t="s">
        <v>54</v>
      </c>
      <c r="G7" s="11">
        <v>0</v>
      </c>
      <c r="H7" s="11"/>
      <c r="I7" s="11"/>
      <c r="J7" s="11">
        <f t="shared" si="2"/>
        <v>0</v>
      </c>
    </row>
    <row r="8" s="3" customFormat="1" ht="24" customHeight="1" spans="1:10">
      <c r="A8" s="10" t="s">
        <v>55</v>
      </c>
      <c r="B8" s="11">
        <v>0</v>
      </c>
      <c r="C8" s="11"/>
      <c r="D8" s="11"/>
      <c r="E8" s="11">
        <f t="shared" si="1"/>
        <v>0</v>
      </c>
      <c r="F8" s="12" t="s">
        <v>56</v>
      </c>
      <c r="G8" s="11">
        <v>54262</v>
      </c>
      <c r="H8" s="11"/>
      <c r="I8" s="11">
        <v>-12560</v>
      </c>
      <c r="J8" s="11">
        <f t="shared" si="2"/>
        <v>41702</v>
      </c>
    </row>
    <row r="9" s="3" customFormat="1" ht="24" customHeight="1" spans="1:10">
      <c r="A9" s="10" t="s">
        <v>57</v>
      </c>
      <c r="B9" s="11">
        <v>0</v>
      </c>
      <c r="C9" s="11"/>
      <c r="D9" s="11"/>
      <c r="E9" s="11">
        <f t="shared" si="1"/>
        <v>0</v>
      </c>
      <c r="F9" s="12" t="s">
        <v>58</v>
      </c>
      <c r="G9" s="11">
        <v>0</v>
      </c>
      <c r="H9" s="11"/>
      <c r="I9" s="11"/>
      <c r="J9" s="11">
        <f t="shared" si="2"/>
        <v>0</v>
      </c>
    </row>
    <row r="10" s="3" customFormat="1" ht="24" customHeight="1" spans="1:10">
      <c r="A10" s="10" t="s">
        <v>59</v>
      </c>
      <c r="B10" s="11">
        <v>39800</v>
      </c>
      <c r="C10" s="11"/>
      <c r="D10" s="11">
        <v>-38809</v>
      </c>
      <c r="E10" s="11">
        <f t="shared" si="1"/>
        <v>991</v>
      </c>
      <c r="F10" s="12" t="s">
        <v>60</v>
      </c>
      <c r="G10" s="11">
        <v>0</v>
      </c>
      <c r="H10" s="11"/>
      <c r="I10" s="11"/>
      <c r="J10" s="11">
        <f t="shared" si="2"/>
        <v>0</v>
      </c>
    </row>
    <row r="11" s="3" customFormat="1" ht="24" customHeight="1" spans="1:10">
      <c r="A11" s="10" t="s">
        <v>61</v>
      </c>
      <c r="B11" s="11">
        <v>1930</v>
      </c>
      <c r="C11" s="11"/>
      <c r="D11" s="11"/>
      <c r="E11" s="11">
        <f t="shared" si="1"/>
        <v>1930</v>
      </c>
      <c r="F11" s="12" t="s">
        <v>62</v>
      </c>
      <c r="G11" s="11">
        <v>13581</v>
      </c>
      <c r="H11" s="11"/>
      <c r="I11" s="11">
        <v>13700</v>
      </c>
      <c r="J11" s="11">
        <f t="shared" si="2"/>
        <v>27281</v>
      </c>
    </row>
    <row r="12" s="3" customFormat="1" ht="24" customHeight="1" spans="1:10">
      <c r="A12" s="10" t="s">
        <v>63</v>
      </c>
      <c r="B12" s="11">
        <v>0</v>
      </c>
      <c r="C12" s="11"/>
      <c r="D12" s="11"/>
      <c r="E12" s="11">
        <f t="shared" si="1"/>
        <v>0</v>
      </c>
      <c r="F12" s="12" t="s">
        <v>64</v>
      </c>
      <c r="G12" s="11">
        <v>6500</v>
      </c>
      <c r="H12" s="11"/>
      <c r="I12" s="11"/>
      <c r="J12" s="11">
        <f t="shared" si="2"/>
        <v>6500</v>
      </c>
    </row>
    <row r="13" s="3" customFormat="1" ht="24" customHeight="1" spans="1:10">
      <c r="A13" s="10" t="s">
        <v>65</v>
      </c>
      <c r="B13" s="11">
        <v>0</v>
      </c>
      <c r="C13" s="11"/>
      <c r="D13" s="11"/>
      <c r="E13" s="11">
        <f t="shared" si="1"/>
        <v>0</v>
      </c>
      <c r="F13" s="12" t="s">
        <v>66</v>
      </c>
      <c r="G13" s="11">
        <v>240</v>
      </c>
      <c r="H13" s="11"/>
      <c r="I13" s="11"/>
      <c r="J13" s="11">
        <f t="shared" si="2"/>
        <v>240</v>
      </c>
    </row>
    <row r="14" s="3" customFormat="1" ht="24" customHeight="1" spans="1:10">
      <c r="A14" s="10" t="s">
        <v>67</v>
      </c>
      <c r="B14" s="11">
        <v>0</v>
      </c>
      <c r="C14" s="11"/>
      <c r="D14" s="11"/>
      <c r="E14" s="11">
        <f t="shared" si="1"/>
        <v>0</v>
      </c>
      <c r="F14" s="13"/>
      <c r="G14" s="11"/>
      <c r="H14" s="11"/>
      <c r="I14" s="11"/>
      <c r="J14" s="11"/>
    </row>
    <row r="15" s="3" customFormat="1" ht="24" customHeight="1" spans="1:10">
      <c r="A15" s="10" t="s">
        <v>68</v>
      </c>
      <c r="B15" s="11">
        <v>0</v>
      </c>
      <c r="C15" s="11"/>
      <c r="D15" s="11"/>
      <c r="E15" s="11">
        <f t="shared" si="1"/>
        <v>0</v>
      </c>
      <c r="F15" s="13"/>
      <c r="G15" s="11"/>
      <c r="H15" s="11"/>
      <c r="I15" s="11"/>
      <c r="J15" s="11"/>
    </row>
    <row r="16" s="3" customFormat="1" ht="24" customHeight="1" spans="1:10">
      <c r="A16" s="10" t="s">
        <v>69</v>
      </c>
      <c r="B16" s="11">
        <v>0</v>
      </c>
      <c r="C16" s="11"/>
      <c r="D16" s="11"/>
      <c r="E16" s="11">
        <f t="shared" si="1"/>
        <v>0</v>
      </c>
      <c r="F16" s="13"/>
      <c r="G16" s="11"/>
      <c r="H16" s="11"/>
      <c r="I16" s="11"/>
      <c r="J16" s="11"/>
    </row>
    <row r="17" s="3" customFormat="1" ht="24" customHeight="1" spans="1:10">
      <c r="A17" s="10" t="s">
        <v>70</v>
      </c>
      <c r="B17" s="11">
        <v>0</v>
      </c>
      <c r="C17" s="11"/>
      <c r="D17" s="11"/>
      <c r="E17" s="11">
        <f t="shared" si="1"/>
        <v>0</v>
      </c>
      <c r="F17" s="13"/>
      <c r="G17" s="11"/>
      <c r="H17" s="11"/>
      <c r="I17" s="11"/>
      <c r="J17" s="11"/>
    </row>
    <row r="18" s="3" customFormat="1" ht="24" customHeight="1" spans="1:10">
      <c r="A18" s="8" t="s">
        <v>12</v>
      </c>
      <c r="B18" s="9">
        <v>39690</v>
      </c>
      <c r="C18" s="9"/>
      <c r="D18" s="9"/>
      <c r="E18" s="9">
        <f t="shared" si="1"/>
        <v>39690</v>
      </c>
      <c r="F18" s="8" t="s">
        <v>71</v>
      </c>
      <c r="G18" s="9">
        <v>0</v>
      </c>
      <c r="H18" s="9"/>
      <c r="I18" s="9"/>
      <c r="J18" s="9">
        <f t="shared" ref="J18:J24" si="3">SUM(G18:I18)</f>
        <v>0</v>
      </c>
    </row>
    <row r="19" s="3" customFormat="1" ht="24" customHeight="1" spans="1:10">
      <c r="A19" s="8" t="s">
        <v>72</v>
      </c>
      <c r="B19" s="9">
        <v>10000</v>
      </c>
      <c r="C19" s="9"/>
      <c r="D19" s="9">
        <v>13700</v>
      </c>
      <c r="E19" s="9">
        <f t="shared" si="1"/>
        <v>23700</v>
      </c>
      <c r="F19" s="8" t="s">
        <v>73</v>
      </c>
      <c r="G19" s="9">
        <v>0</v>
      </c>
      <c r="H19" s="9"/>
      <c r="I19" s="9"/>
      <c r="J19" s="9">
        <f t="shared" si="3"/>
        <v>0</v>
      </c>
    </row>
    <row r="20" s="3" customFormat="1" ht="24" customHeight="1" spans="1:10">
      <c r="A20" s="8" t="s">
        <v>74</v>
      </c>
      <c r="B20" s="9">
        <v>0</v>
      </c>
      <c r="C20" s="9"/>
      <c r="D20" s="9"/>
      <c r="E20" s="9">
        <f t="shared" si="1"/>
        <v>0</v>
      </c>
      <c r="F20" s="8" t="s">
        <v>75</v>
      </c>
      <c r="G20" s="9">
        <v>26249</v>
      </c>
      <c r="H20" s="9"/>
      <c r="I20" s="9">
        <v>-26249</v>
      </c>
      <c r="J20" s="9">
        <f t="shared" si="3"/>
        <v>0</v>
      </c>
    </row>
    <row r="21" s="3" customFormat="1" ht="24" customHeight="1" spans="1:10">
      <c r="A21" s="13"/>
      <c r="B21" s="11"/>
      <c r="C21" s="11"/>
      <c r="D21" s="11"/>
      <c r="E21" s="11"/>
      <c r="F21" s="8" t="s">
        <v>33</v>
      </c>
      <c r="G21" s="9">
        <v>0</v>
      </c>
      <c r="H21" s="9"/>
      <c r="I21" s="9"/>
      <c r="J21" s="9">
        <f t="shared" si="3"/>
        <v>0</v>
      </c>
    </row>
    <row r="22" s="3" customFormat="1" ht="24" customHeight="1" spans="1:10">
      <c r="A22" s="13"/>
      <c r="B22" s="11"/>
      <c r="C22" s="11"/>
      <c r="D22" s="11"/>
      <c r="E22" s="11"/>
      <c r="F22" s="8" t="s">
        <v>76</v>
      </c>
      <c r="G22" s="9">
        <v>0</v>
      </c>
      <c r="H22" s="9"/>
      <c r="I22" s="9"/>
      <c r="J22" s="9">
        <f t="shared" si="3"/>
        <v>0</v>
      </c>
    </row>
    <row r="23" s="3" customFormat="1" ht="24" customHeight="1" spans="1:10">
      <c r="A23" s="13"/>
      <c r="B23" s="11"/>
      <c r="C23" s="11"/>
      <c r="D23" s="11"/>
      <c r="E23" s="11"/>
      <c r="F23" s="14" t="s">
        <v>77</v>
      </c>
      <c r="G23" s="9">
        <f>G5+G18+G19+G20+G21+G22</f>
        <v>100832</v>
      </c>
      <c r="H23" s="9"/>
      <c r="I23" s="9">
        <f>I5+I18+I19+I20+I21+I22</f>
        <v>-25109</v>
      </c>
      <c r="J23" s="9">
        <f t="shared" si="3"/>
        <v>75723</v>
      </c>
    </row>
    <row r="24" s="3" customFormat="1" ht="24" customHeight="1" spans="1:10">
      <c r="A24" s="8" t="s">
        <v>78</v>
      </c>
      <c r="B24" s="9">
        <v>9892</v>
      </c>
      <c r="C24" s="9"/>
      <c r="D24" s="9"/>
      <c r="E24" s="9">
        <f>SUM(B24:D24)</f>
        <v>9892</v>
      </c>
      <c r="F24" s="8" t="s">
        <v>44</v>
      </c>
      <c r="G24" s="9">
        <v>480</v>
      </c>
      <c r="H24" s="9"/>
      <c r="I24" s="9"/>
      <c r="J24" s="9">
        <f t="shared" si="3"/>
        <v>480</v>
      </c>
    </row>
    <row r="25" s="3" customFormat="1" ht="24" customHeight="1" spans="1:10">
      <c r="A25" s="13"/>
      <c r="B25" s="11"/>
      <c r="C25" s="11"/>
      <c r="D25" s="11"/>
      <c r="E25" s="11"/>
      <c r="F25" s="13"/>
      <c r="G25" s="11"/>
      <c r="H25" s="11"/>
      <c r="I25" s="11"/>
      <c r="J25" s="11"/>
    </row>
    <row r="26" s="3" customFormat="1" ht="24" customHeight="1" spans="1:10">
      <c r="A26" s="14" t="s">
        <v>45</v>
      </c>
      <c r="B26" s="9">
        <f>B5+B18+B19+B20+B24</f>
        <v>101312</v>
      </c>
      <c r="C26" s="9">
        <f>C5+C18+C19+C20+C24</f>
        <v>0</v>
      </c>
      <c r="D26" s="9">
        <f>D5+D18+D19+D20+D24</f>
        <v>-25109</v>
      </c>
      <c r="E26" s="9">
        <f>E5+E18+E19+E20+E24</f>
        <v>76203</v>
      </c>
      <c r="F26" s="14" t="s">
        <v>46</v>
      </c>
      <c r="G26" s="9">
        <f>G23+G24</f>
        <v>101312</v>
      </c>
      <c r="H26" s="9">
        <f>H23+H24</f>
        <v>0</v>
      </c>
      <c r="I26" s="9">
        <f>I23+I24</f>
        <v>-25109</v>
      </c>
      <c r="J26" s="9">
        <f>J23+J24</f>
        <v>76203</v>
      </c>
    </row>
    <row r="28" spans="1:1">
      <c r="A28" s="15"/>
    </row>
    <row r="30" ht="19.5" spans="1:1">
      <c r="A30" s="16"/>
    </row>
  </sheetData>
  <mergeCells count="1">
    <mergeCell ref="A2:J2"/>
  </mergeCells>
  <printOptions horizontalCentered="1"/>
  <pageMargins left="0.751388888888889" right="0.751388888888889" top="1" bottom="1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一般公共预算</vt:lpstr>
      <vt:lpstr>政府性基金预算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莫嘉豪</cp:lastModifiedBy>
  <dcterms:created xsi:type="dcterms:W3CDTF">2022-11-21T01:18:00Z</dcterms:created>
  <dcterms:modified xsi:type="dcterms:W3CDTF">2023-02-08T02:18:26Z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37C3CB88606D48FCB3D896F95BAD7821</vt:lpwstr>
  </property>
  <property fmtid="{D5CDD505-2E9C-101B-9397-08002B2CF9AE}" pid="3" name="KSOProductBuildVer">
    <vt:lpwstr>2052-11.8.2.10321</vt:lpwstr>
  </property>
</Properties>
</file>